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UNG ỨNG DVC\CHUYÊN MÔN\c hường\"/>
    </mc:Choice>
  </mc:AlternateContent>
  <bookViews>
    <workbookView xWindow="-120" yWindow="-120" windowWidth="20736" windowHeight="11760"/>
  </bookViews>
  <sheets>
    <sheet name="Sheet1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4" i="6" l="1"/>
  <c r="K28" i="6"/>
  <c r="K42" i="6" l="1"/>
  <c r="K20" i="6"/>
  <c r="K17" i="6"/>
  <c r="K31" i="6"/>
  <c r="D50" i="6"/>
  <c r="D49" i="6"/>
  <c r="E45" i="6"/>
  <c r="E38" i="6"/>
  <c r="D38" i="6"/>
  <c r="E37" i="6"/>
  <c r="D37" i="6"/>
  <c r="D41" i="6" s="1"/>
  <c r="E33" i="6"/>
  <c r="F30" i="6"/>
  <c r="F26" i="6"/>
  <c r="F25" i="6"/>
  <c r="F24" i="6"/>
  <c r="E23" i="6"/>
  <c r="D23" i="6"/>
  <c r="D27" i="6" s="1"/>
  <c r="E19" i="6"/>
  <c r="F16" i="6"/>
  <c r="F15" i="6"/>
  <c r="F14" i="6"/>
  <c r="E13" i="6"/>
  <c r="E12" i="6"/>
  <c r="E11" i="6"/>
  <c r="K50" i="6" l="1"/>
  <c r="F50" i="6"/>
</calcChain>
</file>

<file path=xl/sharedStrings.xml><?xml version="1.0" encoding="utf-8"?>
<sst xmlns="http://schemas.openxmlformats.org/spreadsheetml/2006/main" count="170" uniqueCount="76">
  <si>
    <t>Đất</t>
  </si>
  <si>
    <t>STT</t>
  </si>
  <si>
    <t>7.1</t>
  </si>
  <si>
    <t>7.2</t>
  </si>
  <si>
    <t>Nhà làm việc</t>
  </si>
  <si>
    <t>8.1</t>
  </si>
  <si>
    <t>8.2</t>
  </si>
  <si>
    <t xml:space="preserve">Nhà </t>
  </si>
  <si>
    <t>Nhà làm việc 2 tầng</t>
  </si>
  <si>
    <t>Nhà làm việc bộ phận 1 cửa</t>
  </si>
  <si>
    <t>Nhà để xe</t>
  </si>
  <si>
    <t>Hội trường UBND xã Mường Nọc</t>
  </si>
  <si>
    <t>-</t>
  </si>
  <si>
    <t>9.1</t>
  </si>
  <si>
    <t>9.2</t>
  </si>
  <si>
    <t>10.1</t>
  </si>
  <si>
    <t>10.2</t>
  </si>
  <si>
    <t>11.1</t>
  </si>
  <si>
    <t>11.2</t>
  </si>
  <si>
    <t>Ga ra xe</t>
  </si>
  <si>
    <t>Ga ra xe + nhà bảo vệ</t>
  </si>
  <si>
    <t>12.1</t>
  </si>
  <si>
    <t>12.2</t>
  </si>
  <si>
    <t>Nhà</t>
  </si>
  <si>
    <t>Nhà làm việc 3 tầng</t>
  </si>
  <si>
    <t>Nhà lưu trú công vụ 1 tầng</t>
  </si>
  <si>
    <t>Nhà bảo vệ, tiếp dân</t>
  </si>
  <si>
    <t>Diện tích đất (m2)</t>
  </si>
  <si>
    <t>Diện tích sàn  xây dựng (m2)</t>
  </si>
  <si>
    <t>Diện tích nhà (m2)</t>
  </si>
  <si>
    <t>Sân</t>
  </si>
  <si>
    <t>Nhà xe 2 bánh,nhà xe ô tô</t>
  </si>
  <si>
    <t>Tổng cộng</t>
  </si>
  <si>
    <t>Tên cơ sở nhà, đất, địa chỉ</t>
  </si>
  <si>
    <t>Mã tài sản</t>
  </si>
  <si>
    <t>Diện tích cho thuê  ( m2)</t>
  </si>
  <si>
    <t>Thời hạn cho thuê ( năm)</t>
  </si>
  <si>
    <t>Mục đích sử dụng</t>
  </si>
  <si>
    <t>Tiền đặt trước ( đồng)</t>
  </si>
  <si>
    <t>Thời gian địa điểm tổ chức xác định người được quyền thuê nhà</t>
  </si>
  <si>
    <t>Thời gian, địa điểm nộp phiếu đăng ký thuê nhà, tiền đặt trước</t>
  </si>
  <si>
    <t>TS01</t>
  </si>
  <si>
    <t>TS02</t>
  </si>
  <si>
    <t>TS03</t>
  </si>
  <si>
    <t>TS04</t>
  </si>
  <si>
    <t>TS05</t>
  </si>
  <si>
    <t>TS06</t>
  </si>
  <si>
    <t>TS07</t>
  </si>
  <si>
    <t>TS08</t>
  </si>
  <si>
    <t>TS09</t>
  </si>
  <si>
    <t>TS10</t>
  </si>
  <si>
    <t>TS11</t>
  </si>
  <si>
    <t>TS12</t>
  </si>
  <si>
    <t>3 năm</t>
  </si>
  <si>
    <t>10 năm</t>
  </si>
  <si>
    <t>DANH MỤC NHÀ, ĐẤT CHO THUÊ THEO PHƯƠNG THỨC NIÊM YẾT GIÁ</t>
  </si>
  <si>
    <t>TRUNG TÂM CUNG ÚNG DỊCH VỤ CÔNG</t>
  </si>
  <si>
    <t>UBND XÃ QUẾ PHONG</t>
  </si>
  <si>
    <t>- Kinh doanh hoạt động giáo dục &amp; đào tạo; Tư vấn hành chính, chăm sóc sức khỏe và y tế, Kinh doanh hoạt động, văn hóa, văn nghệ, thể thao; Trụ sở văn phòng kinh doanh bất động sản, ngân hàng, tài chính, đầu tư xây dựng...</t>
  </si>
  <si>
    <t>Trường Tiểu học Mường Nọc (Điểm trường bản Đai); Địa chỉ: Bản Đai, xã Quế Phong, tỉnh Nghẹ An.</t>
  </si>
  <si>
    <t>Trường Mầm Non Châu Kim Cơ sở 3; Địa chỉ:  Bản Liên Phương, xã Quế Phong, tỉnh Nghệ An.</t>
  </si>
  <si>
    <t>Trường Mầm Non Châu Kim cơ sở 4; Địa chỉ: Bản Hữu Văn, xã Quế Phong, tỉnh Nghệ An.</t>
  </si>
  <si>
    <t>Trụ sở UBND thị trấn Kim Sơn (trụ sở mới) ; Địa chỉ: Xóm Kim Sơn, xã Quế Phong, tỉnh Nghệ An.</t>
  </si>
  <si>
    <t>Trụ sở UBND xã Mường Nọc ( Trụ sở mới); Địa chỉ: Xóm Hải Lâm, xã Quế Phong, tỉnh Nghệ An</t>
  </si>
  <si>
    <t xml:space="preserve">Trụ sở Trạm DVNN  Cơ sở 1 ( Ban phát triển Nông thôn miền núi cũ) ; Địa chỉ: Xóm Kim Sơn, xã Quế Phong, tỉnh Nghệ An. </t>
  </si>
  <si>
    <t>Trụ sở Thi hành án dân sự tỉnh Nghệ An ( trước đây là Chi cục Thi hành án dân sự huyện Quế Phong cũ ); Địa chỉ: Xóm Kim Sơn, xã Quế Phong, tỉnh Nghệ An.</t>
  </si>
  <si>
    <t>Tòa án nhân dân khu vực 10 (Trụ sở Toà án nhân dân huyện Quế Phong cũ); Địa chỉ: Xóm Bắc Sơn,xã Quế Phong, tỉnh Nghệ An</t>
  </si>
  <si>
    <t>Trụ sở Viện kiểm sát nhân dân huyện Quế Phong ( cũ) - Cơ sở 2; Địa chỉ: Xóm Hồng Phong, xã Quế Phong, tỉnh Nghệ An</t>
  </si>
  <si>
    <t xml:space="preserve">Trung tâm Dịch vụ nông nghiệp ( Trạm bảo vệ thực vật cũ);  Địa chỉ xóm Bắc Sơn xã Quế Phong, tỉnh Nghệ An.  </t>
  </si>
  <si>
    <t>Trụ sở Trung tâm Dịch vụ nông nghiệp ;  Địa chỉ : Xóm Mường Nọc, xã Quế Phong, tỉnh Nghệ An .</t>
  </si>
  <si>
    <t>Trụ sở UBND Thị trấn Kim Sơn (trụ sở Cũ); Địa chỉ : Xóm Kim Sơn, Xã Quế Phong, tỉnh Nghệ An.</t>
  </si>
  <si>
    <t>Giá thuê đất niêm yết (đồng/m2/năm)</t>
  </si>
  <si>
    <t>Giá thuê nhà niêm yết(đồng/m2/năm)</t>
  </si>
  <si>
    <t>( Kèm theo Thông báo số: 143   TB-CUDVC ngày   07    tháng  8    năm 2026)</t>
  </si>
  <si>
    <t xml:space="preserve">Bắt đầu từ 07 giờ 30 phút, ngày 07/8/2026 đến  hết 17h ngày 13/8/2026 </t>
  </si>
  <si>
    <t>Bắt đầu từ  07 giờ 30 phút đến 17h ngày 14/8/2026 Trung tâm cung ứng DVC xã Quế Phong, địa chỉ xóm Kim sơn xã Quế Phong tỉnh Nghệ An ( Trụ sở Kho bạc cũ)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</si>
</sst>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₫_-;\-* #,##0.00\ _₫_-;_-* &quot;-&quot;??\ _₫_-;_-@_-"/>
    <numFmt numFmtId="164" formatCode="#,##0.0"/>
    <numFmt numFmtId="165" formatCode="_-* #,##0\ _₫_-;\-* #,##0\ _₫_-;_-* &quot;-&quot;??\ _₫_-;_-@_-"/>
    <numFmt numFmtId="166" formatCode="_-* #,##0.0\ _₫_-;\-* #,##0.0\ _₫_-;_-* &quot;-&quot;??\ _₫_-;_-@_-"/>
  </numFmts>
  <fonts count="1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Arial"/>
      <family val="2"/>
      <scheme val="minor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3" fontId="6" fillId="0" borderId="1" xfId="2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quotePrefix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6" fillId="0" borderId="1" xfId="0" quotePrefix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2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165" fontId="3" fillId="2" borderId="1" xfId="2" applyNumberFormat="1" applyFont="1" applyFill="1" applyBorder="1" applyAlignment="1">
      <alignment horizontal="right" vertical="center" wrapText="1"/>
    </xf>
    <xf numFmtId="165" fontId="3" fillId="0" borderId="1" xfId="0" applyNumberFormat="1" applyFont="1" applyFill="1" applyBorder="1" applyAlignment="1">
      <alignment horizontal="right" vertical="center" wrapText="1"/>
    </xf>
    <xf numFmtId="43" fontId="3" fillId="0" borderId="1" xfId="0" applyNumberFormat="1" applyFont="1" applyFill="1" applyBorder="1" applyAlignment="1">
      <alignment horizontal="right" vertical="center" wrapText="1"/>
    </xf>
    <xf numFmtId="43" fontId="3" fillId="0" borderId="1" xfId="2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right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43" fontId="3" fillId="2" borderId="1" xfId="2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vertical="center" wrapText="1"/>
    </xf>
    <xf numFmtId="43" fontId="6" fillId="2" borderId="1" xfId="0" applyNumberFormat="1" applyFont="1" applyFill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6" fontId="2" fillId="2" borderId="1" xfId="2" applyNumberFormat="1" applyFont="1" applyFill="1" applyBorder="1" applyAlignment="1">
      <alignment horizontal="right" vertical="center" wrapText="1"/>
    </xf>
    <xf numFmtId="43" fontId="2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" fontId="3" fillId="2" borderId="1" xfId="0" quotePrefix="1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3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</cellXfs>
  <cellStyles count="3">
    <cellStyle name="Comma" xfId="2" builtinId="3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748393</xdr:colOff>
      <xdr:row>2</xdr:row>
      <xdr:rowOff>54429</xdr:rowOff>
    </xdr:from>
    <xdr:to>
      <xdr:col>3</xdr:col>
      <xdr:colOff>190500</xdr:colOff>
      <xdr:row>2</xdr:row>
      <xdr:rowOff>56017</xdr:rowOff>
    </xdr:to>
    <xdr:cxnSp macro="">
      <xdr:nvCxnSpPr>
        <xdr:cNvPr id="3" name="Straight Connector 2"/>
        <xdr:cNvCxnSpPr/>
      </xdr:nvCxnSpPr>
      <xdr:spPr>
        <a:xfrm>
          <a:off x="1129393" y="544286"/>
          <a:ext cx="1306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19" zoomScale="68" zoomScaleNormal="68" workbookViewId="0">
      <selection activeCell="M11" sqref="M11"/>
    </sheetView>
  </sheetViews>
  <sheetFormatPr defaultRowHeight="13.8" x14ac:dyDescent="0.25"/>
  <cols>
    <col min="1" max="1" width="5.69921875" customWidth="1"/>
    <col min="2" max="2" width="25" customWidth="1"/>
    <col min="4" max="4" width="14.09765625" customWidth="1"/>
    <col min="5" max="5" width="9.3984375" customWidth="1"/>
    <col min="6" max="6" width="10.19921875" customWidth="1"/>
    <col min="7" max="8" width="13.19921875" customWidth="1"/>
    <col min="9" max="9" width="12.3984375" customWidth="1"/>
    <col min="10" max="10" width="32.19921875" customWidth="1"/>
    <col min="11" max="11" width="13.796875" customWidth="1"/>
    <col min="12" max="12" width="19.296875" customWidth="1"/>
    <col min="13" max="13" width="31.59765625" customWidth="1"/>
  </cols>
  <sheetData>
    <row r="1" spans="1:14" ht="17.399999999999999" x14ac:dyDescent="0.3">
      <c r="A1" s="52" t="s">
        <v>57</v>
      </c>
      <c r="B1" s="52"/>
      <c r="C1" s="52"/>
      <c r="D1" s="52"/>
      <c r="E1" s="52"/>
    </row>
    <row r="2" spans="1:14" ht="17.399999999999999" x14ac:dyDescent="0.3">
      <c r="A2" s="52" t="s">
        <v>56</v>
      </c>
      <c r="B2" s="52"/>
      <c r="C2" s="52"/>
      <c r="D2" s="52"/>
      <c r="E2" s="52"/>
    </row>
    <row r="4" spans="1:14" ht="17.399999999999999" x14ac:dyDescent="0.3">
      <c r="A4" s="52" t="s">
        <v>55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4" ht="18" x14ac:dyDescent="0.35">
      <c r="A5" s="54" t="s">
        <v>73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4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4" ht="30" customHeight="1" x14ac:dyDescent="0.25">
      <c r="A7" s="57" t="s">
        <v>1</v>
      </c>
      <c r="B7" s="57" t="s">
        <v>33</v>
      </c>
      <c r="C7" s="57" t="s">
        <v>34</v>
      </c>
      <c r="D7" s="60" t="s">
        <v>35</v>
      </c>
      <c r="E7" s="60"/>
      <c r="F7" s="60"/>
      <c r="G7" s="55" t="s">
        <v>71</v>
      </c>
      <c r="H7" s="55" t="s">
        <v>72</v>
      </c>
      <c r="I7" s="55" t="s">
        <v>36</v>
      </c>
      <c r="J7" s="55" t="s">
        <v>37</v>
      </c>
      <c r="K7" s="55" t="s">
        <v>38</v>
      </c>
      <c r="L7" s="55" t="s">
        <v>40</v>
      </c>
      <c r="M7" s="56" t="s">
        <v>39</v>
      </c>
    </row>
    <row r="8" spans="1:14" ht="15" customHeight="1" x14ac:dyDescent="0.25">
      <c r="A8" s="57"/>
      <c r="B8" s="57"/>
      <c r="C8" s="57"/>
      <c r="D8" s="58" t="s">
        <v>27</v>
      </c>
      <c r="E8" s="58" t="s">
        <v>29</v>
      </c>
      <c r="F8" s="59" t="s">
        <v>28</v>
      </c>
      <c r="G8" s="55"/>
      <c r="H8" s="55"/>
      <c r="I8" s="55"/>
      <c r="J8" s="55"/>
      <c r="K8" s="55"/>
      <c r="L8" s="55"/>
      <c r="M8" s="56"/>
    </row>
    <row r="9" spans="1:14" ht="75" customHeight="1" x14ac:dyDescent="0.25">
      <c r="A9" s="57"/>
      <c r="B9" s="57"/>
      <c r="C9" s="57"/>
      <c r="D9" s="58"/>
      <c r="E9" s="58"/>
      <c r="F9" s="59"/>
      <c r="G9" s="55"/>
      <c r="H9" s="55"/>
      <c r="I9" s="55"/>
      <c r="J9" s="55"/>
      <c r="K9" s="55"/>
      <c r="L9" s="55"/>
      <c r="M9" s="56"/>
    </row>
    <row r="10" spans="1:14" ht="15.6" x14ac:dyDescent="0.25">
      <c r="A10" s="33">
        <v>1</v>
      </c>
      <c r="B10" s="33">
        <v>2</v>
      </c>
      <c r="C10" s="33">
        <v>3</v>
      </c>
      <c r="D10" s="46">
        <v>4</v>
      </c>
      <c r="E10" s="46">
        <v>5</v>
      </c>
      <c r="F10" s="33">
        <v>6</v>
      </c>
      <c r="G10" s="47">
        <v>7</v>
      </c>
      <c r="H10" s="45">
        <v>8</v>
      </c>
      <c r="I10" s="47">
        <v>9</v>
      </c>
      <c r="J10" s="47">
        <v>10</v>
      </c>
      <c r="K10" s="47">
        <v>11</v>
      </c>
      <c r="L10" s="47">
        <v>12</v>
      </c>
      <c r="M10" s="45">
        <v>13</v>
      </c>
    </row>
    <row r="11" spans="1:14" ht="173.25" customHeight="1" x14ac:dyDescent="0.25">
      <c r="A11" s="16">
        <v>1</v>
      </c>
      <c r="B11" s="17" t="s">
        <v>70</v>
      </c>
      <c r="C11" s="18" t="s">
        <v>41</v>
      </c>
      <c r="D11" s="19">
        <v>459.4</v>
      </c>
      <c r="E11" s="19">
        <f>F11/2</f>
        <v>252.8</v>
      </c>
      <c r="F11" s="19">
        <v>505.6</v>
      </c>
      <c r="G11" s="14">
        <v>67500</v>
      </c>
      <c r="H11" s="14">
        <v>147452</v>
      </c>
      <c r="I11" s="14" t="s">
        <v>53</v>
      </c>
      <c r="J11" s="48" t="s">
        <v>58</v>
      </c>
      <c r="K11" s="14">
        <v>13274000</v>
      </c>
      <c r="L11" s="50" t="s">
        <v>74</v>
      </c>
      <c r="M11" s="50" t="s">
        <v>75</v>
      </c>
    </row>
    <row r="12" spans="1:14" ht="146.25" customHeight="1" x14ac:dyDescent="0.25">
      <c r="A12" s="16">
        <v>2</v>
      </c>
      <c r="B12" s="17" t="s">
        <v>69</v>
      </c>
      <c r="C12" s="18" t="s">
        <v>42</v>
      </c>
      <c r="D12" s="19">
        <v>1722</v>
      </c>
      <c r="E12" s="19">
        <f>F12/2</f>
        <v>160.5</v>
      </c>
      <c r="F12" s="19">
        <v>321</v>
      </c>
      <c r="G12" s="14">
        <v>5200</v>
      </c>
      <c r="H12" s="14">
        <v>440640</v>
      </c>
      <c r="I12" s="14" t="s">
        <v>54</v>
      </c>
      <c r="J12" s="48" t="s">
        <v>58</v>
      </c>
      <c r="K12" s="14">
        <v>74782000</v>
      </c>
      <c r="L12" s="50" t="s">
        <v>74</v>
      </c>
      <c r="M12" s="50" t="s">
        <v>75</v>
      </c>
      <c r="N12">
        <v>6</v>
      </c>
    </row>
    <row r="13" spans="1:14" ht="139.5" customHeight="1" x14ac:dyDescent="0.25">
      <c r="A13" s="4">
        <v>3</v>
      </c>
      <c r="B13" s="3" t="s">
        <v>68</v>
      </c>
      <c r="C13" s="18" t="s">
        <v>43</v>
      </c>
      <c r="D13" s="19">
        <v>515.79999999999995</v>
      </c>
      <c r="E13" s="19">
        <f>F13/2</f>
        <v>189</v>
      </c>
      <c r="F13" s="6">
        <v>378</v>
      </c>
      <c r="G13" s="8">
        <v>32500</v>
      </c>
      <c r="H13" s="14">
        <v>62294</v>
      </c>
      <c r="I13" s="14" t="s">
        <v>54</v>
      </c>
      <c r="J13" s="48" t="s">
        <v>58</v>
      </c>
      <c r="K13" s="14">
        <v>17084000</v>
      </c>
      <c r="L13" s="50" t="s">
        <v>74</v>
      </c>
      <c r="M13" s="50" t="s">
        <v>75</v>
      </c>
    </row>
    <row r="14" spans="1:14" ht="150.75" customHeight="1" x14ac:dyDescent="0.25">
      <c r="A14" s="4">
        <v>4</v>
      </c>
      <c r="B14" s="3" t="s">
        <v>59</v>
      </c>
      <c r="C14" s="18" t="s">
        <v>44</v>
      </c>
      <c r="D14" s="19">
        <v>1041.7</v>
      </c>
      <c r="E14" s="19">
        <v>259</v>
      </c>
      <c r="F14" s="6">
        <f>E14</f>
        <v>259</v>
      </c>
      <c r="G14" s="8">
        <v>975</v>
      </c>
      <c r="H14" s="14">
        <v>4098</v>
      </c>
      <c r="I14" s="14" t="s">
        <v>54</v>
      </c>
      <c r="J14" s="48" t="s">
        <v>58</v>
      </c>
      <c r="K14" s="14">
        <v>912000</v>
      </c>
      <c r="L14" s="50" t="s">
        <v>74</v>
      </c>
      <c r="M14" s="50" t="s">
        <v>75</v>
      </c>
    </row>
    <row r="15" spans="1:14" ht="140.25" customHeight="1" x14ac:dyDescent="0.25">
      <c r="A15" s="4">
        <v>5</v>
      </c>
      <c r="B15" s="3" t="s">
        <v>60</v>
      </c>
      <c r="C15" s="18" t="s">
        <v>45</v>
      </c>
      <c r="D15" s="19">
        <v>1404</v>
      </c>
      <c r="E15" s="19">
        <v>118</v>
      </c>
      <c r="F15" s="6">
        <f>E15</f>
        <v>118</v>
      </c>
      <c r="G15" s="8">
        <v>975</v>
      </c>
      <c r="H15" s="14">
        <v>41347</v>
      </c>
      <c r="I15" s="14" t="s">
        <v>54</v>
      </c>
      <c r="J15" s="48" t="s">
        <v>58</v>
      </c>
      <c r="K15" s="14">
        <v>3066000</v>
      </c>
      <c r="L15" s="50" t="s">
        <v>74</v>
      </c>
      <c r="M15" s="50" t="s">
        <v>75</v>
      </c>
    </row>
    <row r="16" spans="1:14" ht="152.25" customHeight="1" x14ac:dyDescent="0.25">
      <c r="A16" s="4">
        <v>6</v>
      </c>
      <c r="B16" s="3" t="s">
        <v>61</v>
      </c>
      <c r="C16" s="18" t="s">
        <v>46</v>
      </c>
      <c r="D16" s="19">
        <v>418.2</v>
      </c>
      <c r="E16" s="19">
        <v>92</v>
      </c>
      <c r="F16" s="6">
        <f>E16</f>
        <v>92</v>
      </c>
      <c r="G16" s="8">
        <v>975</v>
      </c>
      <c r="H16" s="14">
        <v>42115</v>
      </c>
      <c r="I16" s="14" t="s">
        <v>54</v>
      </c>
      <c r="J16" s="48" t="s">
        <v>58</v>
      </c>
      <c r="K16" s="14">
        <v>2096000</v>
      </c>
      <c r="L16" s="50" t="s">
        <v>74</v>
      </c>
      <c r="M16" s="50" t="s">
        <v>75</v>
      </c>
    </row>
    <row r="17" spans="1:13" ht="142.5" customHeight="1" x14ac:dyDescent="0.25">
      <c r="A17" s="4">
        <v>7</v>
      </c>
      <c r="B17" s="3" t="s">
        <v>62</v>
      </c>
      <c r="C17" s="18" t="s">
        <v>47</v>
      </c>
      <c r="D17" s="26"/>
      <c r="E17" s="26"/>
      <c r="F17" s="15"/>
      <c r="G17" s="15"/>
      <c r="H17" s="26"/>
      <c r="I17" s="14" t="s">
        <v>54</v>
      </c>
      <c r="J17" s="48" t="s">
        <v>58</v>
      </c>
      <c r="K17" s="31">
        <f>K19</f>
        <v>235040000</v>
      </c>
      <c r="L17" s="50" t="s">
        <v>74</v>
      </c>
      <c r="M17" s="50" t="s">
        <v>75</v>
      </c>
    </row>
    <row r="18" spans="1:13" ht="15.6" x14ac:dyDescent="0.25">
      <c r="A18" s="5" t="s">
        <v>2</v>
      </c>
      <c r="B18" s="7" t="s">
        <v>0</v>
      </c>
      <c r="C18" s="18"/>
      <c r="D18" s="28">
        <v>1715.9</v>
      </c>
      <c r="E18" s="20"/>
      <c r="F18" s="9"/>
      <c r="G18" s="8">
        <v>35750</v>
      </c>
      <c r="H18" s="14"/>
      <c r="I18" s="14" t="s">
        <v>54</v>
      </c>
      <c r="J18" s="48"/>
      <c r="K18" s="14"/>
      <c r="L18" s="8"/>
      <c r="M18" s="14"/>
    </row>
    <row r="19" spans="1:13" ht="15.6" x14ac:dyDescent="0.25">
      <c r="A19" s="5" t="s">
        <v>3</v>
      </c>
      <c r="B19" s="7" t="s">
        <v>24</v>
      </c>
      <c r="C19" s="18"/>
      <c r="D19" s="20"/>
      <c r="E19" s="28">
        <f>F19/3</f>
        <v>768.03000000000009</v>
      </c>
      <c r="F19" s="10">
        <v>2304.09</v>
      </c>
      <c r="G19" s="8">
        <v>35750</v>
      </c>
      <c r="H19" s="14">
        <v>189313</v>
      </c>
      <c r="I19" s="14" t="s">
        <v>54</v>
      </c>
      <c r="J19" s="48"/>
      <c r="K19" s="14">
        <v>235040000</v>
      </c>
      <c r="L19" s="8"/>
      <c r="M19" s="14"/>
    </row>
    <row r="20" spans="1:13" ht="143.25" customHeight="1" x14ac:dyDescent="0.25">
      <c r="A20" s="4">
        <v>8</v>
      </c>
      <c r="B20" s="3" t="s">
        <v>63</v>
      </c>
      <c r="C20" s="18" t="s">
        <v>48</v>
      </c>
      <c r="D20" s="21"/>
      <c r="E20" s="26"/>
      <c r="F20" s="15"/>
      <c r="G20" s="8"/>
      <c r="H20" s="14"/>
      <c r="I20" s="14" t="s">
        <v>54</v>
      </c>
      <c r="J20" s="48" t="s">
        <v>58</v>
      </c>
      <c r="K20" s="31">
        <f>SUM(K21:K27)</f>
        <v>183141000</v>
      </c>
      <c r="L20" s="50" t="s">
        <v>74</v>
      </c>
      <c r="M20" s="50" t="s">
        <v>75</v>
      </c>
    </row>
    <row r="21" spans="1:13" ht="15.6" x14ac:dyDescent="0.25">
      <c r="A21" s="5" t="s">
        <v>5</v>
      </c>
      <c r="B21" s="7" t="s">
        <v>0</v>
      </c>
      <c r="C21" s="18"/>
      <c r="D21" s="28">
        <v>15410</v>
      </c>
      <c r="E21" s="26"/>
      <c r="F21" s="15"/>
      <c r="G21" s="8"/>
      <c r="H21" s="14"/>
      <c r="I21" s="14" t="s">
        <v>54</v>
      </c>
      <c r="J21" s="48"/>
      <c r="K21" s="14"/>
      <c r="L21" s="8"/>
      <c r="M21" s="14"/>
    </row>
    <row r="22" spans="1:13" ht="15.6" x14ac:dyDescent="0.25">
      <c r="A22" s="5" t="s">
        <v>6</v>
      </c>
      <c r="B22" s="7" t="s">
        <v>7</v>
      </c>
      <c r="C22" s="18"/>
      <c r="D22" s="20"/>
      <c r="E22" s="20"/>
      <c r="F22" s="9"/>
      <c r="G22" s="8"/>
      <c r="H22" s="14"/>
      <c r="I22" s="14" t="s">
        <v>54</v>
      </c>
      <c r="J22" s="48"/>
      <c r="K22" s="14"/>
      <c r="L22" s="8"/>
      <c r="M22" s="14"/>
    </row>
    <row r="23" spans="1:13" ht="15.6" x14ac:dyDescent="0.25">
      <c r="A23" s="37" t="s">
        <v>12</v>
      </c>
      <c r="B23" s="38" t="s">
        <v>8</v>
      </c>
      <c r="C23" s="18"/>
      <c r="D23" s="35">
        <f>E23</f>
        <v>175</v>
      </c>
      <c r="E23" s="19">
        <f>F23/2</f>
        <v>175</v>
      </c>
      <c r="F23" s="19">
        <v>350</v>
      </c>
      <c r="G23" s="14">
        <v>10500</v>
      </c>
      <c r="H23" s="14">
        <v>453343</v>
      </c>
      <c r="I23" s="14" t="s">
        <v>54</v>
      </c>
      <c r="J23" s="48"/>
      <c r="K23" s="14">
        <v>79335000</v>
      </c>
      <c r="L23" s="14"/>
      <c r="M23" s="14"/>
    </row>
    <row r="24" spans="1:13" ht="15.6" x14ac:dyDescent="0.25">
      <c r="A24" s="11" t="s">
        <v>12</v>
      </c>
      <c r="B24" s="7" t="s">
        <v>9</v>
      </c>
      <c r="C24" s="18"/>
      <c r="D24" s="20">
        <v>108</v>
      </c>
      <c r="E24" s="19">
        <v>108</v>
      </c>
      <c r="F24" s="6">
        <f t="shared" ref="F24:F26" si="0">E24</f>
        <v>108</v>
      </c>
      <c r="G24" s="14">
        <v>10500</v>
      </c>
      <c r="H24" s="14">
        <v>333423</v>
      </c>
      <c r="I24" s="14" t="s">
        <v>54</v>
      </c>
      <c r="J24" s="48"/>
      <c r="K24" s="14">
        <v>18005000</v>
      </c>
      <c r="L24" s="8"/>
      <c r="M24" s="14"/>
    </row>
    <row r="25" spans="1:13" ht="15.6" x14ac:dyDescent="0.25">
      <c r="A25" s="11" t="s">
        <v>12</v>
      </c>
      <c r="B25" s="7" t="s">
        <v>10</v>
      </c>
      <c r="C25" s="18"/>
      <c r="D25" s="20">
        <v>90</v>
      </c>
      <c r="E25" s="19">
        <v>90</v>
      </c>
      <c r="F25" s="6">
        <f t="shared" si="0"/>
        <v>90</v>
      </c>
      <c r="G25" s="14">
        <v>10500</v>
      </c>
      <c r="H25" s="14">
        <v>61283</v>
      </c>
      <c r="I25" s="14" t="s">
        <v>54</v>
      </c>
      <c r="J25" s="48"/>
      <c r="K25" s="14">
        <v>2757000</v>
      </c>
      <c r="L25" s="8"/>
      <c r="M25" s="14"/>
    </row>
    <row r="26" spans="1:13" ht="27.6" x14ac:dyDescent="0.25">
      <c r="A26" s="11" t="s">
        <v>12</v>
      </c>
      <c r="B26" s="7" t="s">
        <v>11</v>
      </c>
      <c r="C26" s="18"/>
      <c r="D26" s="20">
        <v>322</v>
      </c>
      <c r="E26" s="19">
        <v>322</v>
      </c>
      <c r="F26" s="6">
        <f t="shared" si="0"/>
        <v>322</v>
      </c>
      <c r="G26" s="14">
        <v>10500</v>
      </c>
      <c r="H26" s="14">
        <v>35962</v>
      </c>
      <c r="I26" s="14" t="s">
        <v>54</v>
      </c>
      <c r="J26" s="48"/>
      <c r="K26" s="14">
        <v>5790000</v>
      </c>
      <c r="L26" s="8"/>
      <c r="M26" s="14"/>
    </row>
    <row r="27" spans="1:13" ht="15.6" x14ac:dyDescent="0.25">
      <c r="A27" s="11"/>
      <c r="B27" s="7" t="s">
        <v>30</v>
      </c>
      <c r="C27" s="18"/>
      <c r="D27" s="28">
        <f>D21-D23-D24-D25-D26</f>
        <v>14715</v>
      </c>
      <c r="E27" s="19"/>
      <c r="F27" s="6"/>
      <c r="G27" s="8">
        <v>10500</v>
      </c>
      <c r="H27" s="14"/>
      <c r="I27" s="14" t="s">
        <v>54</v>
      </c>
      <c r="J27" s="48"/>
      <c r="K27" s="14">
        <v>77254000</v>
      </c>
      <c r="L27" s="8"/>
      <c r="M27" s="14"/>
    </row>
    <row r="28" spans="1:13" ht="143.25" customHeight="1" x14ac:dyDescent="0.25">
      <c r="A28" s="4">
        <v>9</v>
      </c>
      <c r="B28" s="3" t="s">
        <v>64</v>
      </c>
      <c r="C28" s="18" t="s">
        <v>49</v>
      </c>
      <c r="D28" s="26"/>
      <c r="E28" s="29"/>
      <c r="F28" s="24"/>
      <c r="G28" s="8"/>
      <c r="H28" s="14"/>
      <c r="I28" s="14" t="s">
        <v>54</v>
      </c>
      <c r="J28" s="48" t="s">
        <v>58</v>
      </c>
      <c r="K28" s="31">
        <f>K30</f>
        <v>21326000</v>
      </c>
      <c r="L28" s="50" t="s">
        <v>74</v>
      </c>
      <c r="M28" s="50" t="s">
        <v>75</v>
      </c>
    </row>
    <row r="29" spans="1:13" ht="15.6" x14ac:dyDescent="0.25">
      <c r="A29" s="5" t="s">
        <v>13</v>
      </c>
      <c r="B29" s="7" t="s">
        <v>0</v>
      </c>
      <c r="C29" s="18"/>
      <c r="D29" s="19">
        <v>440.5</v>
      </c>
      <c r="E29" s="19"/>
      <c r="F29" s="6"/>
      <c r="G29" s="8"/>
      <c r="H29" s="14"/>
      <c r="I29" s="14" t="s">
        <v>54</v>
      </c>
      <c r="J29" s="48"/>
      <c r="K29" s="14"/>
      <c r="L29" s="8"/>
      <c r="M29" s="14"/>
    </row>
    <row r="30" spans="1:13" ht="15.6" x14ac:dyDescent="0.25">
      <c r="A30" s="5" t="s">
        <v>14</v>
      </c>
      <c r="B30" s="7" t="s">
        <v>4</v>
      </c>
      <c r="C30" s="18"/>
      <c r="D30" s="28"/>
      <c r="E30" s="19">
        <v>110</v>
      </c>
      <c r="F30" s="6">
        <f>E30</f>
        <v>110</v>
      </c>
      <c r="G30" s="8">
        <v>52000</v>
      </c>
      <c r="H30" s="14">
        <v>231514</v>
      </c>
      <c r="I30" s="14" t="s">
        <v>54</v>
      </c>
      <c r="J30" s="48"/>
      <c r="K30" s="14">
        <v>21326000</v>
      </c>
      <c r="L30" s="8"/>
      <c r="M30" s="31"/>
    </row>
    <row r="31" spans="1:13" ht="138.75" customHeight="1" x14ac:dyDescent="0.25">
      <c r="A31" s="4">
        <v>10</v>
      </c>
      <c r="B31" s="3" t="s">
        <v>65</v>
      </c>
      <c r="C31" s="18" t="s">
        <v>50</v>
      </c>
      <c r="D31" s="30"/>
      <c r="E31" s="30"/>
      <c r="F31" s="25"/>
      <c r="G31" s="25"/>
      <c r="H31" s="30"/>
      <c r="I31" s="14" t="s">
        <v>54</v>
      </c>
      <c r="J31" s="48" t="s">
        <v>58</v>
      </c>
      <c r="K31" s="31">
        <f>K33</f>
        <v>33316000</v>
      </c>
      <c r="L31" s="50" t="s">
        <v>74</v>
      </c>
      <c r="M31" s="50" t="s">
        <v>75</v>
      </c>
    </row>
    <row r="32" spans="1:13" ht="15.6" x14ac:dyDescent="0.25">
      <c r="A32" s="5" t="s">
        <v>15</v>
      </c>
      <c r="B32" s="7" t="s">
        <v>0</v>
      </c>
      <c r="C32" s="18"/>
      <c r="D32" s="19">
        <v>569</v>
      </c>
      <c r="E32" s="20"/>
      <c r="F32" s="9"/>
      <c r="G32" s="8"/>
      <c r="H32" s="14"/>
      <c r="I32" s="14" t="s">
        <v>54</v>
      </c>
      <c r="J32" s="48"/>
      <c r="K32" s="14"/>
      <c r="L32" s="8"/>
      <c r="M32" s="14"/>
    </row>
    <row r="33" spans="1:13" ht="15.6" x14ac:dyDescent="0.25">
      <c r="A33" s="5" t="s">
        <v>16</v>
      </c>
      <c r="B33" s="7" t="s">
        <v>7</v>
      </c>
      <c r="C33" s="18"/>
      <c r="D33" s="20"/>
      <c r="E33" s="19">
        <f>F33/2</f>
        <v>241.5</v>
      </c>
      <c r="F33" s="6">
        <v>483</v>
      </c>
      <c r="G33" s="8">
        <v>18200</v>
      </c>
      <c r="H33" s="14">
        <v>125614</v>
      </c>
      <c r="I33" s="14" t="s">
        <v>54</v>
      </c>
      <c r="J33" s="48"/>
      <c r="K33" s="14">
        <v>33316000</v>
      </c>
      <c r="L33" s="8"/>
      <c r="M33" s="31"/>
    </row>
    <row r="34" spans="1:13" ht="140.25" customHeight="1" x14ac:dyDescent="0.25">
      <c r="A34" s="4">
        <v>11</v>
      </c>
      <c r="B34" s="3" t="s">
        <v>66</v>
      </c>
      <c r="C34" s="18" t="s">
        <v>51</v>
      </c>
      <c r="D34" s="30"/>
      <c r="E34" s="30"/>
      <c r="F34" s="25"/>
      <c r="G34" s="12"/>
      <c r="H34" s="31"/>
      <c r="I34" s="14" t="s">
        <v>54</v>
      </c>
      <c r="J34" s="48" t="s">
        <v>58</v>
      </c>
      <c r="K34" s="31">
        <f>SUM(K35:K41)</f>
        <v>76952000</v>
      </c>
      <c r="L34" s="50" t="s">
        <v>74</v>
      </c>
      <c r="M34" s="50" t="s">
        <v>75</v>
      </c>
    </row>
    <row r="35" spans="1:13" ht="15.6" x14ac:dyDescent="0.25">
      <c r="A35" s="5" t="s">
        <v>17</v>
      </c>
      <c r="B35" s="7" t="s">
        <v>0</v>
      </c>
      <c r="C35" s="18"/>
      <c r="D35" s="28">
        <v>1413.9</v>
      </c>
      <c r="E35" s="20"/>
      <c r="F35" s="9"/>
      <c r="G35" s="8"/>
      <c r="H35" s="14"/>
      <c r="I35" s="14" t="s">
        <v>54</v>
      </c>
      <c r="J35" s="48"/>
      <c r="K35" s="14"/>
      <c r="L35" s="8"/>
      <c r="M35" s="14"/>
    </row>
    <row r="36" spans="1:13" ht="15.6" x14ac:dyDescent="0.25">
      <c r="A36" s="5" t="s">
        <v>18</v>
      </c>
      <c r="B36" s="7" t="s">
        <v>7</v>
      </c>
      <c r="C36" s="18"/>
      <c r="D36" s="28"/>
      <c r="E36" s="20"/>
      <c r="F36" s="9"/>
      <c r="G36" s="8"/>
      <c r="H36" s="14"/>
      <c r="I36" s="14" t="s">
        <v>54</v>
      </c>
      <c r="J36" s="48"/>
      <c r="K36" s="14"/>
      <c r="L36" s="8"/>
      <c r="M36" s="14"/>
    </row>
    <row r="37" spans="1:13" ht="15.6" x14ac:dyDescent="0.25">
      <c r="A37" s="13" t="s">
        <v>12</v>
      </c>
      <c r="B37" s="7" t="s">
        <v>8</v>
      </c>
      <c r="C37" s="18"/>
      <c r="D37" s="28">
        <f>F37/2</f>
        <v>214.5</v>
      </c>
      <c r="E37" s="19">
        <f>F37/2</f>
        <v>214.5</v>
      </c>
      <c r="F37" s="6">
        <v>429</v>
      </c>
      <c r="G37" s="8">
        <v>67500</v>
      </c>
      <c r="H37" s="14">
        <v>53051</v>
      </c>
      <c r="I37" s="14" t="s">
        <v>54</v>
      </c>
      <c r="J37" s="48"/>
      <c r="K37" s="14">
        <v>11379000</v>
      </c>
      <c r="L37" s="8"/>
      <c r="M37" s="14"/>
    </row>
    <row r="38" spans="1:13" ht="15.6" x14ac:dyDescent="0.25">
      <c r="A38" s="13" t="s">
        <v>12</v>
      </c>
      <c r="B38" s="7" t="s">
        <v>8</v>
      </c>
      <c r="C38" s="18"/>
      <c r="D38" s="28">
        <f>F38/2</f>
        <v>184</v>
      </c>
      <c r="E38" s="19">
        <f>F38/2</f>
        <v>184</v>
      </c>
      <c r="F38" s="6">
        <v>368</v>
      </c>
      <c r="G38" s="8">
        <v>67500</v>
      </c>
      <c r="H38" s="14">
        <v>120537</v>
      </c>
      <c r="I38" s="14" t="s">
        <v>54</v>
      </c>
      <c r="J38" s="48"/>
      <c r="K38" s="14">
        <v>22179000</v>
      </c>
      <c r="L38" s="8"/>
      <c r="M38" s="14"/>
    </row>
    <row r="39" spans="1:13" ht="15.6" x14ac:dyDescent="0.25">
      <c r="A39" s="13" t="s">
        <v>12</v>
      </c>
      <c r="B39" s="7" t="s">
        <v>20</v>
      </c>
      <c r="C39" s="18"/>
      <c r="D39" s="28">
        <v>75</v>
      </c>
      <c r="E39" s="19">
        <v>75</v>
      </c>
      <c r="F39" s="19">
        <v>75</v>
      </c>
      <c r="G39" s="8">
        <v>67500</v>
      </c>
      <c r="H39" s="14">
        <v>206641</v>
      </c>
      <c r="I39" s="14" t="s">
        <v>54</v>
      </c>
      <c r="J39" s="48"/>
      <c r="K39" s="14">
        <v>7749000</v>
      </c>
      <c r="L39" s="8"/>
      <c r="M39" s="14"/>
    </row>
    <row r="40" spans="1:13" ht="15.6" x14ac:dyDescent="0.25">
      <c r="A40" s="13" t="s">
        <v>12</v>
      </c>
      <c r="B40" s="7" t="s">
        <v>19</v>
      </c>
      <c r="C40" s="18"/>
      <c r="D40" s="28">
        <v>36</v>
      </c>
      <c r="E40" s="19">
        <v>36</v>
      </c>
      <c r="F40" s="19">
        <v>36</v>
      </c>
      <c r="G40" s="8">
        <v>67500</v>
      </c>
      <c r="H40" s="14">
        <v>284551</v>
      </c>
      <c r="I40" s="14" t="s">
        <v>54</v>
      </c>
      <c r="J40" s="48"/>
      <c r="K40" s="14">
        <v>5122000</v>
      </c>
      <c r="L40" s="8"/>
      <c r="M40" s="14"/>
    </row>
    <row r="41" spans="1:13" ht="15.6" x14ac:dyDescent="0.25">
      <c r="A41" s="13"/>
      <c r="B41" s="7" t="s">
        <v>30</v>
      </c>
      <c r="C41" s="18"/>
      <c r="D41" s="28">
        <f>D35-(D37+D38+D39+D40)</f>
        <v>904.40000000000009</v>
      </c>
      <c r="E41" s="19"/>
      <c r="F41" s="19"/>
      <c r="G41" s="8">
        <v>67500</v>
      </c>
      <c r="H41" s="14"/>
      <c r="I41" s="14" t="s">
        <v>54</v>
      </c>
      <c r="J41" s="48"/>
      <c r="K41" s="14">
        <v>30523000</v>
      </c>
      <c r="L41" s="8"/>
      <c r="M41" s="14"/>
    </row>
    <row r="42" spans="1:13" ht="153" customHeight="1" x14ac:dyDescent="0.25">
      <c r="A42" s="4">
        <v>12</v>
      </c>
      <c r="B42" s="3" t="s">
        <v>67</v>
      </c>
      <c r="C42" s="18" t="s">
        <v>52</v>
      </c>
      <c r="D42" s="36"/>
      <c r="E42" s="27"/>
      <c r="F42" s="41"/>
      <c r="G42" s="12"/>
      <c r="H42" s="31"/>
      <c r="I42" s="14" t="s">
        <v>54</v>
      </c>
      <c r="J42" s="48" t="s">
        <v>58</v>
      </c>
      <c r="K42" s="31">
        <f>SUM(K44:K49)</f>
        <v>491795000</v>
      </c>
      <c r="L42" s="50" t="s">
        <v>74</v>
      </c>
      <c r="M42" s="50" t="s">
        <v>75</v>
      </c>
    </row>
    <row r="43" spans="1:13" ht="15.6" x14ac:dyDescent="0.25">
      <c r="A43" s="5" t="s">
        <v>21</v>
      </c>
      <c r="B43" s="7" t="s">
        <v>0</v>
      </c>
      <c r="C43" s="18"/>
      <c r="D43" s="28">
        <v>3800</v>
      </c>
      <c r="E43" s="20"/>
      <c r="F43" s="9"/>
      <c r="G43" s="8"/>
      <c r="H43" s="14"/>
      <c r="I43" s="14" t="s">
        <v>54</v>
      </c>
      <c r="J43" s="48"/>
      <c r="K43" s="14"/>
      <c r="L43" s="8"/>
      <c r="M43" s="14"/>
    </row>
    <row r="44" spans="1:13" ht="15.6" x14ac:dyDescent="0.25">
      <c r="A44" s="5" t="s">
        <v>22</v>
      </c>
      <c r="B44" s="7" t="s">
        <v>23</v>
      </c>
      <c r="C44" s="18"/>
      <c r="D44" s="28"/>
      <c r="E44" s="20"/>
      <c r="F44" s="9"/>
      <c r="G44" s="8"/>
      <c r="H44" s="14"/>
      <c r="I44" s="14" t="s">
        <v>54</v>
      </c>
      <c r="J44" s="48"/>
      <c r="K44" s="14"/>
      <c r="L44" s="8"/>
      <c r="M44" s="14"/>
    </row>
    <row r="45" spans="1:13" ht="15.6" x14ac:dyDescent="0.25">
      <c r="A45" s="13" t="s">
        <v>12</v>
      </c>
      <c r="B45" s="7" t="s">
        <v>24</v>
      </c>
      <c r="C45" s="18"/>
      <c r="D45" s="28">
        <v>362.7</v>
      </c>
      <c r="E45" s="19">
        <f>F45/3</f>
        <v>362.7</v>
      </c>
      <c r="F45" s="6">
        <v>1088.0999999999999</v>
      </c>
      <c r="G45" s="8">
        <v>78000</v>
      </c>
      <c r="H45" s="14">
        <v>442013</v>
      </c>
      <c r="I45" s="14" t="s">
        <v>54</v>
      </c>
      <c r="J45" s="48"/>
      <c r="K45" s="14">
        <v>240477000</v>
      </c>
      <c r="L45" s="8"/>
      <c r="M45" s="14"/>
    </row>
    <row r="46" spans="1:13" ht="15.6" x14ac:dyDescent="0.25">
      <c r="A46" s="13" t="s">
        <v>12</v>
      </c>
      <c r="B46" s="7" t="s">
        <v>25</v>
      </c>
      <c r="C46" s="18"/>
      <c r="D46" s="28">
        <v>125.7</v>
      </c>
      <c r="E46" s="19">
        <v>125.7</v>
      </c>
      <c r="F46" s="6">
        <v>125.7</v>
      </c>
      <c r="G46" s="8">
        <v>78000</v>
      </c>
      <c r="H46" s="14">
        <v>1116366</v>
      </c>
      <c r="I46" s="14" t="s">
        <v>54</v>
      </c>
      <c r="J46" s="48"/>
      <c r="K46" s="14">
        <v>70163000</v>
      </c>
      <c r="L46" s="8"/>
      <c r="M46" s="14"/>
    </row>
    <row r="47" spans="1:13" ht="15.6" x14ac:dyDescent="0.25">
      <c r="A47" s="13" t="s">
        <v>12</v>
      </c>
      <c r="B47" s="1" t="s">
        <v>31</v>
      </c>
      <c r="C47" s="18"/>
      <c r="D47" s="26">
        <v>85.6</v>
      </c>
      <c r="E47" s="26">
        <v>85.6</v>
      </c>
      <c r="F47" s="15">
        <v>85.6</v>
      </c>
      <c r="G47" s="8">
        <v>78000</v>
      </c>
      <c r="H47" s="14">
        <v>590969</v>
      </c>
      <c r="I47" s="14" t="s">
        <v>54</v>
      </c>
      <c r="J47" s="48"/>
      <c r="K47" s="14">
        <v>25293000</v>
      </c>
      <c r="L47" s="8"/>
      <c r="M47" s="14"/>
    </row>
    <row r="48" spans="1:13" ht="15.6" x14ac:dyDescent="0.25">
      <c r="A48" s="13" t="s">
        <v>12</v>
      </c>
      <c r="B48" s="1" t="s">
        <v>26</v>
      </c>
      <c r="C48" s="18"/>
      <c r="D48" s="26">
        <v>64.900000000000006</v>
      </c>
      <c r="E48" s="26">
        <v>64.900000000000006</v>
      </c>
      <c r="F48" s="15">
        <v>64.900000000000006</v>
      </c>
      <c r="G48" s="8">
        <v>78000</v>
      </c>
      <c r="H48" s="32">
        <v>1000888</v>
      </c>
      <c r="I48" s="14" t="s">
        <v>54</v>
      </c>
      <c r="J48" s="48"/>
      <c r="K48" s="14">
        <v>32479000</v>
      </c>
      <c r="L48" s="22"/>
      <c r="M48" s="14"/>
    </row>
    <row r="49" spans="1:13" ht="15.6" x14ac:dyDescent="0.25">
      <c r="A49" s="13" t="s">
        <v>12</v>
      </c>
      <c r="B49" s="1" t="s">
        <v>30</v>
      </c>
      <c r="C49" s="18"/>
      <c r="D49" s="21">
        <f>D43-(D45+D46+D47+D48)</f>
        <v>3161.1</v>
      </c>
      <c r="E49" s="26"/>
      <c r="F49" s="15"/>
      <c r="G49" s="8">
        <v>78000</v>
      </c>
      <c r="H49" s="32"/>
      <c r="I49" s="14" t="s">
        <v>54</v>
      </c>
      <c r="J49" s="48"/>
      <c r="K49" s="14">
        <v>123383000</v>
      </c>
      <c r="L49" s="23"/>
      <c r="M49" s="34"/>
    </row>
    <row r="50" spans="1:13" ht="15.6" x14ac:dyDescent="0.25">
      <c r="A50" s="42"/>
      <c r="B50" s="44" t="s">
        <v>32</v>
      </c>
      <c r="C50" s="2"/>
      <c r="D50" s="39">
        <f>D43+D35+D32+D29+D21+D18+D16+D15+D14+D13+D12+D11</f>
        <v>28910.400000000005</v>
      </c>
      <c r="E50" s="30"/>
      <c r="F50" s="40">
        <f>F48+F47+F46+F45+F40+F39+F38+F37+F33+F30+F26+F25+F24+F23+F19+F16+F15+F14+F13+F12+F11</f>
        <v>7712.9900000000007</v>
      </c>
      <c r="G50" s="25"/>
      <c r="H50" s="30"/>
      <c r="I50" s="25"/>
      <c r="J50" s="49"/>
      <c r="K50" s="51">
        <f>K11+K12+K12+K13+K14+K15+K16+K17+K20+K28+K31+K34+K42</f>
        <v>1227566000</v>
      </c>
      <c r="L50" s="25"/>
      <c r="M50" s="43"/>
    </row>
  </sheetData>
  <mergeCells count="19">
    <mergeCell ref="A7:A9"/>
    <mergeCell ref="B7:B9"/>
    <mergeCell ref="C7:C9"/>
    <mergeCell ref="G7:G9"/>
    <mergeCell ref="H7:H9"/>
    <mergeCell ref="D8:D9"/>
    <mergeCell ref="E8:E9"/>
    <mergeCell ref="F8:F9"/>
    <mergeCell ref="D7:F7"/>
    <mergeCell ref="I7:I9"/>
    <mergeCell ref="J7:J9"/>
    <mergeCell ref="K7:K9"/>
    <mergeCell ref="L7:L9"/>
    <mergeCell ref="M7:M9"/>
    <mergeCell ref="A4:M4"/>
    <mergeCell ref="A6:M6"/>
    <mergeCell ref="A5:M5"/>
    <mergeCell ref="A1:E1"/>
    <mergeCell ref="A2:E2"/>
  </mergeCells>
  <pageMargins left="0.9055118110236221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2026-08-10T08:26:23Z</cp:lastPrinted>
  <dcterms:created xsi:type="dcterms:W3CDTF">2015-06-05T18:17:20Z</dcterms:created>
  <dcterms:modified xsi:type="dcterms:W3CDTF">2026-08-10T08:27:25Z</dcterms:modified>
</cp:coreProperties>
</file>